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effskevington/Documents/Personal/OFNC/Butterfly count/2024/"/>
    </mc:Choice>
  </mc:AlternateContent>
  <xr:revisionPtr revIDLastSave="0" documentId="13_ncr:1_{BAE6BC86-3CEA-7041-96A5-9C11DFCE133E}" xr6:coauthVersionLast="47" xr6:coauthVersionMax="47" xr10:uidLastSave="{00000000-0000-0000-0000-000000000000}"/>
  <bookViews>
    <workbookView xWindow="25480" yWindow="500" windowWidth="25720" windowHeight="28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8" i="1" l="1"/>
  <c r="G109" i="1"/>
  <c r="G96" i="1"/>
  <c r="G94" i="1"/>
  <c r="N90" i="1"/>
  <c r="N83" i="1"/>
  <c r="N82" i="1"/>
  <c r="N58" i="1"/>
  <c r="N4" i="1"/>
  <c r="N13" i="1"/>
  <c r="N20" i="1"/>
  <c r="B109" i="1"/>
  <c r="J96" i="1"/>
  <c r="N2" i="1"/>
  <c r="N3" i="1"/>
  <c r="N5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96" i="1"/>
  <c r="I96" i="1"/>
  <c r="C96" i="1"/>
  <c r="D96" i="1"/>
  <c r="E96" i="1"/>
  <c r="F96" i="1"/>
  <c r="H96" i="1"/>
  <c r="B96" i="1"/>
  <c r="N79" i="1"/>
  <c r="N80" i="1"/>
  <c r="N81" i="1"/>
  <c r="N84" i="1"/>
  <c r="N85" i="1"/>
  <c r="N86" i="1"/>
  <c r="N87" i="1"/>
  <c r="N88" i="1"/>
  <c r="N89" i="1"/>
  <c r="N91" i="1"/>
  <c r="N94" i="1"/>
  <c r="H109" i="1"/>
  <c r="E94" i="1"/>
  <c r="H94" i="1"/>
  <c r="E109" i="1"/>
  <c r="I94" i="1"/>
  <c r="B94" i="1"/>
  <c r="I109" i="1"/>
  <c r="N135" i="1"/>
  <c r="N134" i="1"/>
  <c r="N133" i="1"/>
  <c r="N132" i="1"/>
  <c r="N130" i="1"/>
  <c r="N136" i="1"/>
  <c r="N98" i="1"/>
  <c r="F109" i="1"/>
  <c r="F94" i="1"/>
  <c r="N131" i="1"/>
  <c r="N100" i="1"/>
  <c r="N101" i="1"/>
  <c r="N109" i="1"/>
  <c r="M109" i="1"/>
  <c r="L109" i="1"/>
  <c r="K109" i="1"/>
  <c r="J109" i="1"/>
  <c r="N103" i="1"/>
  <c r="N102" i="1"/>
  <c r="J94" i="1"/>
  <c r="O103" i="1"/>
  <c r="O102" i="1"/>
  <c r="M96" i="1"/>
  <c r="L96" i="1"/>
  <c r="K96" i="1"/>
  <c r="M94" i="1"/>
  <c r="L94" i="1"/>
  <c r="K94" i="1"/>
</calcChain>
</file>

<file path=xl/sharedStrings.xml><?xml version="1.0" encoding="utf-8"?>
<sst xmlns="http://schemas.openxmlformats.org/spreadsheetml/2006/main" count="146" uniqueCount="139">
  <si>
    <t>TOTAL PARTY HOURS</t>
  </si>
  <si>
    <t>WEATHER</t>
  </si>
  <si>
    <t>B</t>
  </si>
  <si>
    <t>C</t>
  </si>
  <si>
    <t>D</t>
  </si>
  <si>
    <t>E</t>
  </si>
  <si>
    <t>F</t>
  </si>
  <si>
    <t>G</t>
  </si>
  <si>
    <t>Group A</t>
  </si>
  <si>
    <t>Group C</t>
  </si>
  <si>
    <t>Group D</t>
  </si>
  <si>
    <t>Total</t>
  </si>
  <si>
    <t>Miles</t>
  </si>
  <si>
    <t>Satyr Comma</t>
  </si>
  <si>
    <t>Silver-spotted Skipper</t>
  </si>
  <si>
    <t>Northern Cloudywing</t>
  </si>
  <si>
    <t>Dun Skipper</t>
  </si>
  <si>
    <t>Delaware Skipper</t>
  </si>
  <si>
    <t>White Admiral</t>
  </si>
  <si>
    <t>Viceroy</t>
  </si>
  <si>
    <t>Dreamy Duskywing</t>
  </si>
  <si>
    <t>Columbine Duskywing</t>
  </si>
  <si>
    <t>Least Skipper</t>
  </si>
  <si>
    <t>European Skipper</t>
  </si>
  <si>
    <r>
      <t>Colias sp.</t>
    </r>
    <r>
      <rPr>
        <sz val="12"/>
        <rFont val="Times New Roman"/>
        <family val="1"/>
      </rPr>
      <t xml:space="preserve"> (sulphurs)</t>
    </r>
    <phoneticPr fontId="0" type="noConversion"/>
  </si>
  <si>
    <t>Indian Skipper</t>
  </si>
  <si>
    <t>Peck’s Skipper</t>
  </si>
  <si>
    <t>Tawny-edged Skipper</t>
  </si>
  <si>
    <t>Crossline Skipper</t>
  </si>
  <si>
    <t>Long Dash Skipper</t>
  </si>
  <si>
    <t>Northern Broken-Dash</t>
  </si>
  <si>
    <t>Hobomok Skipper</t>
  </si>
  <si>
    <r>
      <t>Speyeria</t>
    </r>
    <r>
      <rPr>
        <sz val="12"/>
        <rFont val="Times New Roman"/>
        <family val="1"/>
      </rPr>
      <t xml:space="preserve"> sp. (large fritillaries)</t>
    </r>
  </si>
  <si>
    <r>
      <t>Boloria</t>
    </r>
    <r>
      <rPr>
        <sz val="12"/>
        <rFont val="Times New Roman"/>
        <family val="1"/>
      </rPr>
      <t xml:space="preserve"> sp. (small fritillaries)</t>
    </r>
  </si>
  <si>
    <r>
      <t>Polygonia</t>
    </r>
    <r>
      <rPr>
        <sz val="12"/>
        <rFont val="Times New Roman"/>
        <family val="1"/>
      </rPr>
      <t xml:space="preserve"> sp. (commas)</t>
    </r>
  </si>
  <si>
    <r>
      <t>Phyciodes</t>
    </r>
    <r>
      <rPr>
        <sz val="12"/>
        <rFont val="Times New Roman"/>
        <family val="1"/>
      </rPr>
      <t xml:space="preserve"> sp. (crescents)</t>
    </r>
  </si>
  <si>
    <r>
      <t>Satyrium</t>
    </r>
    <r>
      <rPr>
        <sz val="12"/>
        <rFont val="Times New Roman"/>
        <family val="1"/>
      </rPr>
      <t xml:space="preserve"> sp. (hairstreaks)</t>
    </r>
  </si>
  <si>
    <r>
      <t>Satyrodes</t>
    </r>
    <r>
      <rPr>
        <sz val="12"/>
        <rFont val="Times New Roman"/>
        <family val="1"/>
      </rPr>
      <t xml:space="preserve"> sp. (browns)</t>
    </r>
  </si>
  <si>
    <t>Broad-winged Skipper</t>
  </si>
  <si>
    <t>Dion Skipper</t>
  </si>
  <si>
    <t>Common Roadside Skipper</t>
  </si>
  <si>
    <t>Black Swallowtail</t>
  </si>
  <si>
    <t>Canadian Tiger Swallowtail</t>
  </si>
  <si>
    <t>Mustard White</t>
  </si>
  <si>
    <t>Cabbage White</t>
  </si>
  <si>
    <t>Clouded Sulphur</t>
  </si>
  <si>
    <t>Orange Sulphur</t>
  </si>
  <si>
    <t>Harvester</t>
  </si>
  <si>
    <t>American Copper</t>
  </si>
  <si>
    <t>Bronze Copper</t>
  </si>
  <si>
    <t>Acadian Hairstreak</t>
  </si>
  <si>
    <t>Coral Hairstreak</t>
  </si>
  <si>
    <t>Banded Hairstreak</t>
  </si>
  <si>
    <t>Striped Hairstreak</t>
  </si>
  <si>
    <t>Eastern Tailed Blue</t>
  </si>
  <si>
    <t>Silvery Blue</t>
  </si>
  <si>
    <t>Great Spangled Fritillary</t>
  </si>
  <si>
    <t>Aphrodite Fritillary</t>
  </si>
  <si>
    <t>Atlantis Fritillary</t>
  </si>
  <si>
    <t>Silver-bordered Fritillary</t>
  </si>
  <si>
    <t>Meadow Fritillary</t>
  </si>
  <si>
    <t>Silvery Checkerspot</t>
  </si>
  <si>
    <t>Pearl Crescent</t>
  </si>
  <si>
    <t>Northern Crescent</t>
  </si>
  <si>
    <t>Tawny Crescent</t>
  </si>
  <si>
    <t>Baltimore Checkerspot</t>
  </si>
  <si>
    <t>Question Mark</t>
  </si>
  <si>
    <t>Eastern Comma</t>
  </si>
  <si>
    <t>Green Comma</t>
  </si>
  <si>
    <t>Grey Comma</t>
  </si>
  <si>
    <t>Compton Tortoiseshell</t>
  </si>
  <si>
    <r>
      <t>Pieris</t>
    </r>
    <r>
      <rPr>
        <sz val="12"/>
        <rFont val="Times New Roman"/>
        <family val="1"/>
      </rPr>
      <t xml:space="preserve"> sp. (whites)</t>
    </r>
  </si>
  <si>
    <t>Blue sp.</t>
  </si>
  <si>
    <t>Mourning Cloak</t>
  </si>
  <si>
    <t>Milbert’s Tortoiseshell</t>
  </si>
  <si>
    <t>American Lady</t>
  </si>
  <si>
    <t>Painted Lady</t>
  </si>
  <si>
    <t>Red Admiral</t>
  </si>
  <si>
    <t>Northern Pearly-Eye</t>
  </si>
  <si>
    <t>Eyed Brown</t>
  </si>
  <si>
    <t>Hickory Hairstreak</t>
  </si>
  <si>
    <t>Two-spotted Skipper</t>
    <phoneticPr fontId="0" type="noConversion"/>
  </si>
  <si>
    <t>Baltimore Checkerspot</t>
    <phoneticPr fontId="0" type="noConversion"/>
  </si>
  <si>
    <r>
      <t>Hesperia</t>
    </r>
    <r>
      <rPr>
        <sz val="12"/>
        <rFont val="Times New Roman"/>
        <family val="1"/>
      </rPr>
      <t xml:space="preserve"> sp. (skippers)</t>
    </r>
  </si>
  <si>
    <r>
      <t>Lethe</t>
    </r>
    <r>
      <rPr>
        <sz val="12"/>
        <rFont val="Times New Roman"/>
        <family val="1"/>
      </rPr>
      <t xml:space="preserve"> sp. (browns)</t>
    </r>
    <phoneticPr fontId="0" type="noConversion"/>
  </si>
  <si>
    <t>Appalachian Brown</t>
  </si>
  <si>
    <t>Little Wood-Satyr</t>
  </si>
  <si>
    <t>Common Ringlet</t>
  </si>
  <si>
    <t>Common Wood-Nymph</t>
  </si>
  <si>
    <t>Monarch</t>
  </si>
  <si>
    <t>Immatures</t>
  </si>
  <si>
    <t>Group J</t>
  </si>
  <si>
    <t>Group K</t>
  </si>
  <si>
    <t>Group L</t>
  </si>
  <si>
    <t>H</t>
  </si>
  <si>
    <t>I</t>
  </si>
  <si>
    <t>J</t>
  </si>
  <si>
    <t>K</t>
  </si>
  <si>
    <t>L</t>
  </si>
  <si>
    <t>Calculations</t>
  </si>
  <si>
    <t>TOTAL INDIVIDUALS</t>
  </si>
  <si>
    <t>TOTAL SPECIES</t>
  </si>
  <si>
    <t>NO. OF PARTICIPANTS</t>
  </si>
  <si>
    <t>NO. OF PARTIES</t>
  </si>
  <si>
    <t>HOURS ON FOOT</t>
  </si>
  <si>
    <t>HOURS BY CAR</t>
  </si>
  <si>
    <t>km ON FOOT</t>
  </si>
  <si>
    <t>km BY CAR</t>
  </si>
  <si>
    <t>DATE OF COUNT</t>
  </si>
  <si>
    <t>START TIME</t>
  </si>
  <si>
    <t>FINISH TIME</t>
  </si>
  <si>
    <t>LOW TEMPERATURE</t>
  </si>
  <si>
    <t>HIGH TEMPERATURE</t>
  </si>
  <si>
    <t>Giant Swallowtail</t>
  </si>
  <si>
    <t>Mulberry Wing</t>
  </si>
  <si>
    <t>Group H</t>
  </si>
  <si>
    <t>Little Glassywing</t>
  </si>
  <si>
    <t>NOTES</t>
  </si>
  <si>
    <t>Spurge Hawk Moth</t>
  </si>
  <si>
    <t>Juvenal's Duskywing</t>
  </si>
  <si>
    <t>Harris's Checkerspot</t>
  </si>
  <si>
    <t>Arctic Skipper</t>
  </si>
  <si>
    <t>G2</t>
  </si>
  <si>
    <t>Arnet Sheppard</t>
  </si>
  <si>
    <t>Ken Allison</t>
  </si>
  <si>
    <t>Jeff Skevington</t>
  </si>
  <si>
    <t>Arnet Shepherd</t>
  </si>
  <si>
    <t>Michael Olsen</t>
  </si>
  <si>
    <t>Diane Lepage</t>
  </si>
  <si>
    <t>Northern Azure</t>
  </si>
  <si>
    <t>Gray Hairstreak</t>
  </si>
  <si>
    <t>Midsummer Swallowtail</t>
  </si>
  <si>
    <t>Duskywing sp.</t>
  </si>
  <si>
    <t>Wild Indigo Duskywing</t>
  </si>
  <si>
    <t>Lady sp.</t>
  </si>
  <si>
    <r>
      <t xml:space="preserve">Papilio </t>
    </r>
    <r>
      <rPr>
        <sz val="12"/>
        <rFont val="Times New Roman"/>
        <family val="1"/>
      </rPr>
      <t>sp. (swallowtails)</t>
    </r>
  </si>
  <si>
    <t>Cloudy and wet vegetation until 10am, then sunny and hot after that; high of about 30C; no precipitation; light breeze</t>
  </si>
  <si>
    <t>7.vii.2024</t>
  </si>
  <si>
    <t>Jeff Skevington, Angela Skevington, Li-Shien Lee, Connie Clark, Mingsha Zhou, Briar Brown, Cory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</si>
</sst>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  <charset val="204"/>
    </font>
    <font>
      <b/>
      <sz val="10"/>
      <name val="Arial"/>
      <family val="2"/>
    </font>
    <font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</font>
    <font>
      <sz val="12"/>
      <name val="Times New Roman"/>
      <family val="1"/>
    </font>
    <font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color rgb="FF000000"/>
      <name val="Times"/>
      <family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1" xfId="0" applyFont="1" applyBorder="1"/>
    <xf numFmtId="0" fontId="5" fillId="0" borderId="4" xfId="0" applyFont="1" applyBorder="1" applyAlignment="1">
      <alignment vertical="top" wrapText="1"/>
    </xf>
    <xf numFmtId="0" fontId="1" fillId="0" borderId="5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164" fontId="0" fillId="0" borderId="0" xfId="0" applyNumberFormat="1"/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6"/>
  <sheetViews>
    <sheetView tabSelected="1" zoomScale="182" zoomScaleNormal="182" workbookViewId="0">
      <pane xSplit="1" ySplit="1" topLeftCell="B85" activePane="bottomRight" state="frozen"/>
      <selection pane="topRight" activeCell="B1" sqref="B1"/>
      <selection pane="bottomLeft" activeCell="A2" sqref="A2"/>
      <selection pane="bottomRight" activeCell="B115" sqref="B115"/>
    </sheetView>
  </sheetViews>
  <sheetFormatPr baseColWidth="10" defaultColWidth="8.83203125" defaultRowHeight="13"/>
  <cols>
    <col min="1" max="1" width="29.5" bestFit="1" customWidth="1"/>
    <col min="2" max="2" width="10.1640625" style="38" customWidth="1"/>
    <col min="3" max="4" width="8.83203125" style="21" hidden="1" customWidth="1"/>
    <col min="5" max="5" width="11.33203125" style="21" customWidth="1"/>
    <col min="6" max="6" width="3.6640625" style="21" hidden="1" customWidth="1"/>
    <col min="7" max="7" width="13.6640625" style="21" customWidth="1"/>
    <col min="8" max="8" width="13.5" style="21" customWidth="1"/>
    <col min="9" max="9" width="13.1640625" style="21" customWidth="1"/>
    <col min="10" max="10" width="7.83203125" style="28" hidden="1" customWidth="1"/>
    <col min="11" max="11" width="8.5" hidden="1" customWidth="1"/>
    <col min="12" max="12" width="8.83203125" hidden="1" customWidth="1"/>
    <col min="13" max="13" width="8.5" hidden="1" customWidth="1"/>
    <col min="14" max="14" width="8.6640625" style="21" customWidth="1"/>
    <col min="15" max="15" width="6" bestFit="1" customWidth="1"/>
  </cols>
  <sheetData>
    <row r="1" spans="1:15" s="1" customFormat="1">
      <c r="A1" s="11" t="s">
        <v>99</v>
      </c>
      <c r="B1" s="37" t="s">
        <v>124</v>
      </c>
      <c r="C1" s="32" t="s">
        <v>9</v>
      </c>
      <c r="D1" s="33" t="s">
        <v>10</v>
      </c>
      <c r="E1" s="33" t="s">
        <v>128</v>
      </c>
      <c r="F1" s="33" t="s">
        <v>115</v>
      </c>
      <c r="G1" s="20" t="s">
        <v>127</v>
      </c>
      <c r="H1" s="33" t="s">
        <v>126</v>
      </c>
      <c r="I1" s="20" t="s">
        <v>125</v>
      </c>
      <c r="J1" s="27" t="s">
        <v>92</v>
      </c>
      <c r="K1" s="12" t="s">
        <v>91</v>
      </c>
      <c r="L1" s="12" t="s">
        <v>92</v>
      </c>
      <c r="M1" s="13" t="s">
        <v>93</v>
      </c>
      <c r="N1" s="20" t="s">
        <v>11</v>
      </c>
      <c r="O1" s="1" t="s">
        <v>12</v>
      </c>
    </row>
    <row r="2" spans="1:15" ht="17">
      <c r="A2" s="7" t="s">
        <v>41</v>
      </c>
      <c r="G2" s="21">
        <v>1</v>
      </c>
      <c r="H2" s="21">
        <v>1</v>
      </c>
      <c r="N2" s="21">
        <f t="shared" ref="N2:N33" si="0">SUM(B2:M2)</f>
        <v>2</v>
      </c>
    </row>
    <row r="3" spans="1:15" ht="17">
      <c r="A3" s="10" t="s">
        <v>42</v>
      </c>
      <c r="N3" s="21">
        <f t="shared" si="0"/>
        <v>0</v>
      </c>
    </row>
    <row r="4" spans="1:15" ht="17">
      <c r="A4" s="10" t="s">
        <v>131</v>
      </c>
      <c r="G4" s="21">
        <v>2</v>
      </c>
      <c r="H4" s="21">
        <v>12</v>
      </c>
      <c r="I4" s="21">
        <v>3</v>
      </c>
      <c r="N4" s="21">
        <f t="shared" si="0"/>
        <v>17</v>
      </c>
    </row>
    <row r="5" spans="1:15" ht="17">
      <c r="A5" s="10" t="s">
        <v>113</v>
      </c>
      <c r="N5" s="21">
        <f t="shared" si="0"/>
        <v>0</v>
      </c>
    </row>
    <row r="6" spans="1:15" ht="17">
      <c r="A6" s="7" t="s">
        <v>43</v>
      </c>
      <c r="G6" s="21">
        <v>1</v>
      </c>
      <c r="N6" s="21">
        <f t="shared" si="0"/>
        <v>1</v>
      </c>
    </row>
    <row r="7" spans="1:15" ht="17">
      <c r="A7" s="8" t="s">
        <v>44</v>
      </c>
      <c r="G7" s="21">
        <v>2</v>
      </c>
      <c r="H7" s="21">
        <v>2</v>
      </c>
      <c r="I7" s="21">
        <v>7</v>
      </c>
      <c r="N7" s="21">
        <f t="shared" si="0"/>
        <v>11</v>
      </c>
    </row>
    <row r="8" spans="1:15" ht="17">
      <c r="A8" s="8" t="s">
        <v>45</v>
      </c>
      <c r="G8" s="21">
        <v>4</v>
      </c>
      <c r="H8" s="21">
        <v>9</v>
      </c>
      <c r="I8" s="21">
        <v>6</v>
      </c>
      <c r="N8" s="21">
        <f t="shared" si="0"/>
        <v>19</v>
      </c>
    </row>
    <row r="9" spans="1:15" ht="17">
      <c r="A9" s="8" t="s">
        <v>46</v>
      </c>
      <c r="N9" s="21">
        <f t="shared" si="0"/>
        <v>0</v>
      </c>
    </row>
    <row r="10" spans="1:15" ht="17">
      <c r="A10" s="7" t="s">
        <v>47</v>
      </c>
      <c r="N10" s="21">
        <f t="shared" si="0"/>
        <v>0</v>
      </c>
    </row>
    <row r="11" spans="1:15" ht="17">
      <c r="A11" s="8" t="s">
        <v>48</v>
      </c>
      <c r="N11" s="21">
        <f t="shared" si="0"/>
        <v>0</v>
      </c>
    </row>
    <row r="12" spans="1:15" ht="17">
      <c r="A12" s="8" t="s">
        <v>49</v>
      </c>
      <c r="N12" s="21">
        <f t="shared" si="0"/>
        <v>0</v>
      </c>
    </row>
    <row r="13" spans="1:15" ht="17">
      <c r="A13" s="8" t="s">
        <v>130</v>
      </c>
      <c r="H13" s="21">
        <v>1</v>
      </c>
      <c r="N13" s="21">
        <f t="shared" si="0"/>
        <v>1</v>
      </c>
    </row>
    <row r="14" spans="1:15" ht="17">
      <c r="A14" s="8" t="s">
        <v>51</v>
      </c>
      <c r="I14" s="21">
        <v>1</v>
      </c>
      <c r="N14" s="21">
        <f t="shared" si="0"/>
        <v>1</v>
      </c>
    </row>
    <row r="15" spans="1:15" ht="17">
      <c r="A15" s="8" t="s">
        <v>50</v>
      </c>
      <c r="H15" s="21">
        <v>1</v>
      </c>
      <c r="I15" s="21">
        <v>1</v>
      </c>
      <c r="N15" s="21">
        <f t="shared" si="0"/>
        <v>2</v>
      </c>
    </row>
    <row r="16" spans="1:15" ht="17">
      <c r="A16" s="8" t="s">
        <v>52</v>
      </c>
      <c r="N16" s="21">
        <f t="shared" si="0"/>
        <v>0</v>
      </c>
    </row>
    <row r="17" spans="1:14" ht="17">
      <c r="A17" s="8" t="s">
        <v>53</v>
      </c>
      <c r="N17" s="21">
        <f t="shared" si="0"/>
        <v>0</v>
      </c>
    </row>
    <row r="18" spans="1:14" ht="17">
      <c r="A18" s="8" t="s">
        <v>80</v>
      </c>
      <c r="N18" s="21">
        <f t="shared" si="0"/>
        <v>0</v>
      </c>
    </row>
    <row r="19" spans="1:14" ht="17">
      <c r="A19" s="8" t="s">
        <v>54</v>
      </c>
      <c r="G19" s="21">
        <v>2</v>
      </c>
      <c r="H19" s="21">
        <v>4</v>
      </c>
      <c r="N19" s="21">
        <f t="shared" si="0"/>
        <v>6</v>
      </c>
    </row>
    <row r="20" spans="1:14" ht="17">
      <c r="A20" s="8" t="s">
        <v>129</v>
      </c>
      <c r="H20" s="21">
        <v>14</v>
      </c>
      <c r="I20" s="21">
        <v>5</v>
      </c>
      <c r="N20" s="21">
        <f t="shared" si="0"/>
        <v>19</v>
      </c>
    </row>
    <row r="21" spans="1:14" ht="17">
      <c r="A21" s="8" t="s">
        <v>55</v>
      </c>
      <c r="G21" s="21">
        <v>1</v>
      </c>
      <c r="N21" s="21">
        <f t="shared" si="0"/>
        <v>1</v>
      </c>
    </row>
    <row r="22" spans="1:14" ht="17">
      <c r="A22" s="7" t="s">
        <v>56</v>
      </c>
      <c r="G22" s="21">
        <v>1</v>
      </c>
      <c r="I22" s="21">
        <v>2</v>
      </c>
      <c r="N22" s="21">
        <f t="shared" si="0"/>
        <v>3</v>
      </c>
    </row>
    <row r="23" spans="1:14" ht="17">
      <c r="A23" s="8" t="s">
        <v>57</v>
      </c>
      <c r="G23" s="21">
        <v>4</v>
      </c>
      <c r="H23" s="21">
        <v>42</v>
      </c>
      <c r="I23" s="21">
        <v>3</v>
      </c>
      <c r="N23" s="21">
        <f t="shared" si="0"/>
        <v>49</v>
      </c>
    </row>
    <row r="24" spans="1:14" ht="17">
      <c r="A24" s="8" t="s">
        <v>58</v>
      </c>
      <c r="N24" s="21">
        <f t="shared" si="0"/>
        <v>0</v>
      </c>
    </row>
    <row r="25" spans="1:14" ht="17">
      <c r="A25" s="7" t="s">
        <v>59</v>
      </c>
      <c r="N25" s="21">
        <f t="shared" si="0"/>
        <v>0</v>
      </c>
    </row>
    <row r="26" spans="1:14" ht="17">
      <c r="A26" s="8" t="s">
        <v>60</v>
      </c>
      <c r="G26" s="21">
        <v>3</v>
      </c>
      <c r="H26" s="21">
        <v>15</v>
      </c>
      <c r="I26" s="21">
        <v>2</v>
      </c>
      <c r="N26" s="21">
        <f t="shared" si="0"/>
        <v>20</v>
      </c>
    </row>
    <row r="27" spans="1:14" ht="17">
      <c r="A27" s="8" t="s">
        <v>61</v>
      </c>
      <c r="N27" s="21">
        <f t="shared" si="0"/>
        <v>0</v>
      </c>
    </row>
    <row r="28" spans="1:14" ht="17">
      <c r="A28" s="8" t="s">
        <v>120</v>
      </c>
      <c r="N28" s="21">
        <f t="shared" si="0"/>
        <v>0</v>
      </c>
    </row>
    <row r="29" spans="1:14" ht="17">
      <c r="A29" s="8" t="s">
        <v>62</v>
      </c>
      <c r="G29" s="21">
        <v>30</v>
      </c>
      <c r="I29" s="21">
        <v>32</v>
      </c>
      <c r="N29" s="21">
        <f t="shared" si="0"/>
        <v>62</v>
      </c>
    </row>
    <row r="30" spans="1:14" ht="17">
      <c r="A30" s="8" t="s">
        <v>63</v>
      </c>
      <c r="G30" s="21">
        <v>5</v>
      </c>
      <c r="H30" s="21">
        <v>100</v>
      </c>
      <c r="I30" s="21">
        <v>7</v>
      </c>
      <c r="N30" s="21">
        <f t="shared" si="0"/>
        <v>112</v>
      </c>
    </row>
    <row r="31" spans="1:14" ht="17">
      <c r="A31" s="8" t="s">
        <v>64</v>
      </c>
      <c r="N31" s="21">
        <f t="shared" si="0"/>
        <v>0</v>
      </c>
    </row>
    <row r="32" spans="1:14" ht="17">
      <c r="A32" s="7" t="s">
        <v>65</v>
      </c>
      <c r="N32" s="21">
        <f t="shared" si="0"/>
        <v>0</v>
      </c>
    </row>
    <row r="33" spans="1:14" ht="17">
      <c r="A33" s="8" t="s">
        <v>66</v>
      </c>
      <c r="N33" s="21">
        <f t="shared" si="0"/>
        <v>0</v>
      </c>
    </row>
    <row r="34" spans="1:14" ht="17">
      <c r="A34" s="8" t="s">
        <v>67</v>
      </c>
      <c r="G34" s="21">
        <v>1</v>
      </c>
      <c r="I34" s="21">
        <v>1</v>
      </c>
      <c r="N34" s="21">
        <f t="shared" ref="N34:N65" si="1">SUM(B34:M34)</f>
        <v>2</v>
      </c>
    </row>
    <row r="35" spans="1:14" ht="17">
      <c r="A35" s="8" t="s">
        <v>13</v>
      </c>
      <c r="N35" s="21">
        <f t="shared" si="1"/>
        <v>0</v>
      </c>
    </row>
    <row r="36" spans="1:14" ht="17">
      <c r="A36" s="8" t="s">
        <v>68</v>
      </c>
      <c r="N36" s="21">
        <f t="shared" si="1"/>
        <v>0</v>
      </c>
    </row>
    <row r="37" spans="1:14" ht="17">
      <c r="A37" s="8" t="s">
        <v>69</v>
      </c>
      <c r="H37" s="21">
        <v>1</v>
      </c>
      <c r="N37" s="21">
        <f t="shared" si="1"/>
        <v>1</v>
      </c>
    </row>
    <row r="38" spans="1:14" ht="17">
      <c r="A38" s="7" t="s">
        <v>70</v>
      </c>
      <c r="N38" s="21">
        <f t="shared" si="1"/>
        <v>0</v>
      </c>
    </row>
    <row r="39" spans="1:14" ht="17">
      <c r="A39" s="8" t="s">
        <v>73</v>
      </c>
      <c r="N39" s="21">
        <f t="shared" si="1"/>
        <v>0</v>
      </c>
    </row>
    <row r="40" spans="1:14" ht="17">
      <c r="A40" s="8" t="s">
        <v>74</v>
      </c>
      <c r="N40" s="21">
        <f t="shared" si="1"/>
        <v>0</v>
      </c>
    </row>
    <row r="41" spans="1:14" ht="17">
      <c r="A41" s="8" t="s">
        <v>75</v>
      </c>
      <c r="H41" s="21">
        <v>3</v>
      </c>
      <c r="I41" s="21">
        <v>1</v>
      </c>
      <c r="N41" s="21">
        <f t="shared" si="1"/>
        <v>4</v>
      </c>
    </row>
    <row r="42" spans="1:14" ht="17">
      <c r="A42" s="8" t="s">
        <v>76</v>
      </c>
      <c r="G42" s="21">
        <v>1</v>
      </c>
      <c r="N42" s="21">
        <f t="shared" si="1"/>
        <v>1</v>
      </c>
    </row>
    <row r="43" spans="1:14" ht="17">
      <c r="A43" s="8" t="s">
        <v>77</v>
      </c>
      <c r="H43" s="21">
        <v>1</v>
      </c>
      <c r="I43" s="21">
        <v>3</v>
      </c>
      <c r="N43" s="21">
        <f t="shared" si="1"/>
        <v>4</v>
      </c>
    </row>
    <row r="44" spans="1:14" ht="17">
      <c r="A44" s="8" t="s">
        <v>18</v>
      </c>
      <c r="G44" s="21">
        <v>1</v>
      </c>
      <c r="H44" s="21">
        <v>1</v>
      </c>
      <c r="I44" s="21">
        <v>1</v>
      </c>
      <c r="N44" s="21">
        <f t="shared" si="1"/>
        <v>3</v>
      </c>
    </row>
    <row r="45" spans="1:14" ht="17">
      <c r="A45" s="8" t="s">
        <v>19</v>
      </c>
      <c r="I45" s="21">
        <v>1</v>
      </c>
      <c r="N45" s="21">
        <f t="shared" si="1"/>
        <v>1</v>
      </c>
    </row>
    <row r="46" spans="1:14" ht="17">
      <c r="A46" s="8" t="s">
        <v>78</v>
      </c>
      <c r="H46" s="21">
        <v>1</v>
      </c>
      <c r="I46" s="21">
        <v>6</v>
      </c>
      <c r="N46" s="21">
        <f t="shared" si="1"/>
        <v>7</v>
      </c>
    </row>
    <row r="47" spans="1:14" ht="17">
      <c r="A47" s="8" t="s">
        <v>79</v>
      </c>
      <c r="G47" s="21">
        <v>3</v>
      </c>
      <c r="H47" s="21">
        <v>21</v>
      </c>
      <c r="I47" s="21">
        <v>1</v>
      </c>
      <c r="N47" s="21">
        <f t="shared" si="1"/>
        <v>25</v>
      </c>
    </row>
    <row r="48" spans="1:14" ht="17">
      <c r="A48" s="8" t="s">
        <v>85</v>
      </c>
      <c r="G48" s="21">
        <v>1</v>
      </c>
      <c r="H48" s="21">
        <v>5</v>
      </c>
      <c r="I48" s="21">
        <v>4</v>
      </c>
      <c r="N48" s="21">
        <f t="shared" si="1"/>
        <v>10</v>
      </c>
    </row>
    <row r="49" spans="1:14" ht="17">
      <c r="A49" s="8" t="s">
        <v>86</v>
      </c>
      <c r="N49" s="21">
        <f t="shared" si="1"/>
        <v>0</v>
      </c>
    </row>
    <row r="50" spans="1:14" ht="17">
      <c r="A50" s="8" t="s">
        <v>87</v>
      </c>
      <c r="N50" s="21">
        <f t="shared" si="1"/>
        <v>0</v>
      </c>
    </row>
    <row r="51" spans="1:14" ht="17">
      <c r="A51" s="8" t="s">
        <v>88</v>
      </c>
      <c r="H51" s="21">
        <v>2</v>
      </c>
      <c r="I51" s="21">
        <v>1</v>
      </c>
      <c r="N51" s="21">
        <f t="shared" si="1"/>
        <v>3</v>
      </c>
    </row>
    <row r="52" spans="1:14" ht="17">
      <c r="A52" s="8" t="s">
        <v>89</v>
      </c>
      <c r="H52" s="21">
        <v>10</v>
      </c>
      <c r="I52" s="21">
        <v>4</v>
      </c>
      <c r="N52" s="21">
        <f t="shared" si="1"/>
        <v>14</v>
      </c>
    </row>
    <row r="53" spans="1:14" s="14" customFormat="1" ht="17">
      <c r="A53" s="7" t="s">
        <v>14</v>
      </c>
      <c r="B53" s="38"/>
      <c r="C53" s="21"/>
      <c r="D53" s="21"/>
      <c r="E53" s="21"/>
      <c r="F53" s="21"/>
      <c r="G53" s="21">
        <v>2</v>
      </c>
      <c r="H53" s="21"/>
      <c r="I53" s="21"/>
      <c r="J53" s="28"/>
      <c r="K53"/>
      <c r="L53"/>
      <c r="M53"/>
      <c r="N53" s="21">
        <f t="shared" si="1"/>
        <v>2</v>
      </c>
    </row>
    <row r="54" spans="1:14" s="14" customFormat="1" ht="17">
      <c r="A54" s="8" t="s">
        <v>15</v>
      </c>
      <c r="B54" s="38"/>
      <c r="C54" s="21"/>
      <c r="D54" s="21"/>
      <c r="E54" s="21"/>
      <c r="F54" s="21"/>
      <c r="G54" s="21">
        <v>4</v>
      </c>
      <c r="H54" s="21">
        <v>6</v>
      </c>
      <c r="I54" s="21">
        <v>3</v>
      </c>
      <c r="J54" s="28"/>
      <c r="K54"/>
      <c r="L54"/>
      <c r="M54"/>
      <c r="N54" s="21">
        <f t="shared" si="1"/>
        <v>13</v>
      </c>
    </row>
    <row r="55" spans="1:14" ht="17">
      <c r="A55" s="8" t="s">
        <v>20</v>
      </c>
      <c r="N55" s="21">
        <f t="shared" si="1"/>
        <v>0</v>
      </c>
    </row>
    <row r="56" spans="1:14" ht="17">
      <c r="A56" s="8" t="s">
        <v>119</v>
      </c>
      <c r="N56" s="21">
        <f t="shared" si="1"/>
        <v>0</v>
      </c>
    </row>
    <row r="57" spans="1:14" ht="17">
      <c r="A57" s="8" t="s">
        <v>21</v>
      </c>
      <c r="H57" s="21">
        <v>11</v>
      </c>
      <c r="I57" s="21">
        <v>1</v>
      </c>
      <c r="N57" s="21">
        <f t="shared" si="1"/>
        <v>12</v>
      </c>
    </row>
    <row r="58" spans="1:14" ht="17">
      <c r="A58" s="8" t="s">
        <v>133</v>
      </c>
      <c r="I58" s="21">
        <v>1</v>
      </c>
      <c r="N58" s="21">
        <f t="shared" si="1"/>
        <v>1</v>
      </c>
    </row>
    <row r="59" spans="1:14" ht="17">
      <c r="A59" s="8" t="s">
        <v>22</v>
      </c>
      <c r="H59" s="21">
        <v>1</v>
      </c>
      <c r="N59" s="21">
        <f t="shared" si="1"/>
        <v>1</v>
      </c>
    </row>
    <row r="60" spans="1:14" ht="17">
      <c r="A60" s="8" t="s">
        <v>23</v>
      </c>
      <c r="G60" s="21">
        <v>7</v>
      </c>
      <c r="H60" s="21">
        <v>3</v>
      </c>
      <c r="I60" s="21">
        <v>6</v>
      </c>
      <c r="N60" s="21">
        <f t="shared" si="1"/>
        <v>16</v>
      </c>
    </row>
    <row r="61" spans="1:14" ht="17">
      <c r="A61" s="8" t="s">
        <v>25</v>
      </c>
      <c r="N61" s="21">
        <f t="shared" si="1"/>
        <v>0</v>
      </c>
    </row>
    <row r="62" spans="1:14" ht="17">
      <c r="A62" s="8" t="s">
        <v>26</v>
      </c>
      <c r="G62" s="21">
        <v>1</v>
      </c>
      <c r="H62" s="21">
        <v>3</v>
      </c>
      <c r="I62" s="21">
        <v>1</v>
      </c>
      <c r="N62" s="21">
        <f t="shared" si="1"/>
        <v>5</v>
      </c>
    </row>
    <row r="63" spans="1:14" ht="17">
      <c r="A63" s="8" t="s">
        <v>27</v>
      </c>
      <c r="H63" s="21">
        <v>14</v>
      </c>
      <c r="I63" s="21">
        <v>3</v>
      </c>
      <c r="N63" s="21">
        <f t="shared" si="1"/>
        <v>17</v>
      </c>
    </row>
    <row r="64" spans="1:14" ht="17">
      <c r="A64" s="8" t="s">
        <v>28</v>
      </c>
      <c r="G64" s="21">
        <v>1</v>
      </c>
      <c r="H64" s="21">
        <v>2</v>
      </c>
      <c r="I64" s="21">
        <v>1</v>
      </c>
      <c r="N64" s="21">
        <f t="shared" si="1"/>
        <v>4</v>
      </c>
    </row>
    <row r="65" spans="1:14" ht="17">
      <c r="A65" s="8" t="s">
        <v>29</v>
      </c>
      <c r="H65" s="21">
        <v>2</v>
      </c>
      <c r="I65" s="21">
        <v>2</v>
      </c>
      <c r="N65" s="21">
        <f t="shared" si="1"/>
        <v>4</v>
      </c>
    </row>
    <row r="66" spans="1:14" ht="17">
      <c r="A66" s="8" t="s">
        <v>30</v>
      </c>
      <c r="H66" s="21">
        <v>6</v>
      </c>
      <c r="N66" s="21">
        <f t="shared" ref="N66:N76" si="2">SUM(B66:M66)</f>
        <v>6</v>
      </c>
    </row>
    <row r="67" spans="1:14" ht="17">
      <c r="A67" s="8" t="s">
        <v>116</v>
      </c>
      <c r="N67" s="21">
        <f t="shared" si="2"/>
        <v>0</v>
      </c>
    </row>
    <row r="68" spans="1:14" ht="17">
      <c r="A68" s="8" t="s">
        <v>17</v>
      </c>
      <c r="H68" s="21">
        <v>10</v>
      </c>
      <c r="I68" s="21">
        <v>11</v>
      </c>
      <c r="N68" s="21">
        <f t="shared" si="2"/>
        <v>21</v>
      </c>
    </row>
    <row r="69" spans="1:14" ht="17">
      <c r="A69" s="8" t="s">
        <v>114</v>
      </c>
      <c r="N69" s="21">
        <f t="shared" si="2"/>
        <v>0</v>
      </c>
    </row>
    <row r="70" spans="1:14" ht="17">
      <c r="A70" s="8" t="s">
        <v>31</v>
      </c>
      <c r="N70" s="21">
        <f t="shared" si="2"/>
        <v>0</v>
      </c>
    </row>
    <row r="71" spans="1:14" ht="17">
      <c r="A71" s="8" t="s">
        <v>38</v>
      </c>
      <c r="I71" s="21">
        <v>15</v>
      </c>
      <c r="N71" s="21">
        <f t="shared" si="2"/>
        <v>15</v>
      </c>
    </row>
    <row r="72" spans="1:14" ht="17">
      <c r="A72" s="8" t="s">
        <v>39</v>
      </c>
      <c r="H72" s="21">
        <v>1</v>
      </c>
      <c r="I72" s="21">
        <v>4</v>
      </c>
      <c r="N72" s="21">
        <f t="shared" si="2"/>
        <v>5</v>
      </c>
    </row>
    <row r="73" spans="1:14" ht="17">
      <c r="A73" s="8" t="s">
        <v>81</v>
      </c>
      <c r="N73" s="21">
        <f t="shared" si="2"/>
        <v>0</v>
      </c>
    </row>
    <row r="74" spans="1:14" ht="17">
      <c r="A74" s="8" t="s">
        <v>16</v>
      </c>
      <c r="G74" s="21">
        <v>9</v>
      </c>
      <c r="H74" s="21">
        <v>46</v>
      </c>
      <c r="I74" s="21">
        <v>10</v>
      </c>
      <c r="N74" s="21">
        <f t="shared" si="2"/>
        <v>65</v>
      </c>
    </row>
    <row r="75" spans="1:14" ht="17">
      <c r="A75" s="8" t="s">
        <v>40</v>
      </c>
      <c r="N75" s="21">
        <f t="shared" si="2"/>
        <v>0</v>
      </c>
    </row>
    <row r="76" spans="1:14" ht="17">
      <c r="A76" s="8" t="s">
        <v>121</v>
      </c>
      <c r="N76" s="21">
        <f t="shared" si="2"/>
        <v>0</v>
      </c>
    </row>
    <row r="77" spans="1:14" ht="16">
      <c r="A77" s="17"/>
    </row>
    <row r="78" spans="1:14" ht="17">
      <c r="A78" s="18" t="s">
        <v>135</v>
      </c>
      <c r="N78" s="21">
        <f t="shared" ref="N78:N91" si="3">SUM(B78:M78)</f>
        <v>0</v>
      </c>
    </row>
    <row r="79" spans="1:14" ht="17">
      <c r="A79" s="18" t="s">
        <v>71</v>
      </c>
      <c r="N79" s="21">
        <f t="shared" si="3"/>
        <v>0</v>
      </c>
    </row>
    <row r="80" spans="1:14" ht="16">
      <c r="A80" s="19" t="s">
        <v>24</v>
      </c>
      <c r="N80" s="21">
        <f t="shared" si="3"/>
        <v>0</v>
      </c>
    </row>
    <row r="81" spans="1:14" ht="16">
      <c r="A81" s="15" t="s">
        <v>36</v>
      </c>
      <c r="N81" s="21">
        <f t="shared" si="3"/>
        <v>0</v>
      </c>
    </row>
    <row r="82" spans="1:14" ht="16">
      <c r="A82" s="30" t="s">
        <v>134</v>
      </c>
      <c r="N82" s="21">
        <f t="shared" si="3"/>
        <v>0</v>
      </c>
    </row>
    <row r="83" spans="1:14" ht="17">
      <c r="A83" s="16" t="s">
        <v>72</v>
      </c>
      <c r="N83" s="21">
        <f t="shared" si="3"/>
        <v>0</v>
      </c>
    </row>
    <row r="84" spans="1:14" ht="16">
      <c r="A84" s="15" t="s">
        <v>32</v>
      </c>
      <c r="N84" s="21">
        <f t="shared" si="3"/>
        <v>0</v>
      </c>
    </row>
    <row r="85" spans="1:14" ht="16">
      <c r="A85" s="15" t="s">
        <v>33</v>
      </c>
      <c r="N85" s="21">
        <f t="shared" si="3"/>
        <v>0</v>
      </c>
    </row>
    <row r="86" spans="1:14" ht="16">
      <c r="A86" s="15" t="s">
        <v>34</v>
      </c>
      <c r="N86" s="21">
        <f t="shared" si="3"/>
        <v>0</v>
      </c>
    </row>
    <row r="87" spans="1:14" ht="16">
      <c r="A87" s="15" t="s">
        <v>35</v>
      </c>
      <c r="N87" s="21">
        <f t="shared" si="3"/>
        <v>0</v>
      </c>
    </row>
    <row r="88" spans="1:14" ht="16">
      <c r="A88" s="15" t="s">
        <v>37</v>
      </c>
      <c r="N88" s="21">
        <f t="shared" si="3"/>
        <v>0</v>
      </c>
    </row>
    <row r="89" spans="1:14" ht="16">
      <c r="A89" s="19" t="s">
        <v>84</v>
      </c>
      <c r="N89" s="21">
        <f t="shared" si="3"/>
        <v>0</v>
      </c>
    </row>
    <row r="90" spans="1:14" ht="16">
      <c r="A90" s="19" t="s">
        <v>132</v>
      </c>
      <c r="N90" s="21">
        <f t="shared" si="3"/>
        <v>0</v>
      </c>
    </row>
    <row r="91" spans="1:14" ht="16">
      <c r="A91" s="19" t="s">
        <v>83</v>
      </c>
      <c r="G91" s="21">
        <v>8</v>
      </c>
      <c r="N91" s="21">
        <f t="shared" si="3"/>
        <v>8</v>
      </c>
    </row>
    <row r="92" spans="1:14">
      <c r="A92" s="2"/>
    </row>
    <row r="93" spans="1:14" ht="14" thickBot="1">
      <c r="A93" s="2"/>
    </row>
    <row r="94" spans="1:14" ht="14" thickBot="1">
      <c r="A94" s="4" t="s">
        <v>100</v>
      </c>
      <c r="B94" s="38">
        <f>SUM(B2:B93)</f>
        <v>0</v>
      </c>
      <c r="E94" s="21">
        <f t="shared" ref="E94:N94" si="4">SUM(E2:E93)</f>
        <v>0</v>
      </c>
      <c r="F94" s="21">
        <f t="shared" si="4"/>
        <v>0</v>
      </c>
      <c r="G94" s="21">
        <f t="shared" si="4"/>
        <v>95</v>
      </c>
      <c r="H94" s="21">
        <f t="shared" si="4"/>
        <v>351</v>
      </c>
      <c r="I94" s="21">
        <f t="shared" si="4"/>
        <v>150</v>
      </c>
      <c r="J94" s="28">
        <f t="shared" si="4"/>
        <v>0</v>
      </c>
      <c r="K94">
        <f t="shared" si="4"/>
        <v>0</v>
      </c>
      <c r="L94">
        <f t="shared" si="4"/>
        <v>0</v>
      </c>
      <c r="M94">
        <f t="shared" si="4"/>
        <v>0</v>
      </c>
      <c r="N94" s="20">
        <f t="shared" si="4"/>
        <v>596</v>
      </c>
    </row>
    <row r="95" spans="1:14" ht="14" thickBot="1">
      <c r="A95" s="2"/>
      <c r="N95" s="20"/>
    </row>
    <row r="96" spans="1:14" ht="14" thickBot="1">
      <c r="A96" s="5" t="s">
        <v>101</v>
      </c>
      <c r="B96" s="38">
        <f t="shared" ref="B96:J96" si="5">COUNTIF(B2:B76,"&gt;0")</f>
        <v>0</v>
      </c>
      <c r="C96" s="21">
        <f t="shared" si="5"/>
        <v>0</v>
      </c>
      <c r="D96" s="21">
        <f t="shared" si="5"/>
        <v>0</v>
      </c>
      <c r="E96" s="21">
        <f t="shared" si="5"/>
        <v>0</v>
      </c>
      <c r="F96" s="21">
        <f t="shared" si="5"/>
        <v>0</v>
      </c>
      <c r="G96" s="21">
        <f t="shared" si="5"/>
        <v>23</v>
      </c>
      <c r="H96" s="21">
        <f t="shared" si="5"/>
        <v>32</v>
      </c>
      <c r="I96" s="21">
        <f t="shared" si="5"/>
        <v>33</v>
      </c>
      <c r="J96" s="21">
        <f t="shared" si="5"/>
        <v>0</v>
      </c>
      <c r="K96">
        <f>COUNT(K2:K83)</f>
        <v>0</v>
      </c>
      <c r="L96">
        <f>COUNT(L2:L83)</f>
        <v>0</v>
      </c>
      <c r="M96">
        <f>COUNT(M2:M83)</f>
        <v>0</v>
      </c>
      <c r="N96" s="20">
        <f>COUNTIF(N2:N76,"&gt;0")</f>
        <v>43</v>
      </c>
    </row>
    <row r="98" spans="1:15">
      <c r="A98" s="6" t="s">
        <v>102</v>
      </c>
      <c r="B98" s="38">
        <v>0</v>
      </c>
      <c r="E98" s="21">
        <v>0</v>
      </c>
      <c r="G98" s="21">
        <v>1</v>
      </c>
      <c r="H98" s="21">
        <v>1</v>
      </c>
      <c r="I98" s="21">
        <v>7</v>
      </c>
      <c r="N98" s="20">
        <f>SUM(B98:M98)</f>
        <v>9</v>
      </c>
    </row>
    <row r="99" spans="1:15">
      <c r="A99" s="6" t="s">
        <v>103</v>
      </c>
      <c r="B99" s="39">
        <v>0</v>
      </c>
      <c r="C99" s="34"/>
      <c r="D99" s="34"/>
      <c r="E99" s="34">
        <v>0</v>
      </c>
      <c r="F99" s="34"/>
      <c r="G99" s="34">
        <v>1</v>
      </c>
      <c r="H99" s="34">
        <v>1</v>
      </c>
      <c r="I99" s="35">
        <v>1</v>
      </c>
      <c r="J99" s="29"/>
      <c r="K99" s="23"/>
      <c r="L99" s="23"/>
      <c r="M99" s="23"/>
      <c r="N99" s="20">
        <v>3</v>
      </c>
    </row>
    <row r="100" spans="1:15">
      <c r="A100" s="6" t="s">
        <v>104</v>
      </c>
      <c r="B100" s="38">
        <v>0</v>
      </c>
      <c r="E100" s="21">
        <v>0</v>
      </c>
      <c r="G100" s="21">
        <v>3</v>
      </c>
      <c r="H100" s="21">
        <v>6</v>
      </c>
      <c r="I100" s="21">
        <v>8</v>
      </c>
      <c r="K100" s="24"/>
      <c r="L100" s="24"/>
      <c r="M100" s="24"/>
      <c r="N100" s="20">
        <f>SUM(B100:M100)</f>
        <v>17</v>
      </c>
    </row>
    <row r="101" spans="1:15">
      <c r="A101" s="6" t="s">
        <v>105</v>
      </c>
      <c r="B101" s="38">
        <v>0</v>
      </c>
      <c r="E101" s="21">
        <v>0</v>
      </c>
      <c r="G101" s="21">
        <v>0</v>
      </c>
      <c r="H101" s="21">
        <v>0</v>
      </c>
      <c r="I101" s="21">
        <v>0</v>
      </c>
      <c r="K101" s="24"/>
      <c r="L101" s="24"/>
      <c r="M101" s="24"/>
      <c r="N101" s="20">
        <f>SUM(B101:M101)</f>
        <v>0</v>
      </c>
    </row>
    <row r="102" spans="1:15">
      <c r="A102" s="6" t="s">
        <v>106</v>
      </c>
      <c r="B102" s="38">
        <v>0</v>
      </c>
      <c r="E102" s="21">
        <v>0</v>
      </c>
      <c r="G102" s="21">
        <v>7</v>
      </c>
      <c r="H102" s="21">
        <v>4</v>
      </c>
      <c r="I102" s="21">
        <v>5</v>
      </c>
      <c r="K102" s="24"/>
      <c r="L102" s="24"/>
      <c r="M102" s="24"/>
      <c r="N102" s="20">
        <f>SUM(B102:M102)</f>
        <v>16</v>
      </c>
      <c r="O102" s="1">
        <f>PRODUCT(N102*0.625)</f>
        <v>10</v>
      </c>
    </row>
    <row r="103" spans="1:15">
      <c r="A103" s="6" t="s">
        <v>107</v>
      </c>
      <c r="B103" s="38">
        <v>0</v>
      </c>
      <c r="E103" s="21">
        <v>0</v>
      </c>
      <c r="G103" s="21">
        <v>0</v>
      </c>
      <c r="H103" s="21">
        <v>0</v>
      </c>
      <c r="I103" s="21">
        <v>0</v>
      </c>
      <c r="K103" s="24"/>
      <c r="L103" s="24"/>
      <c r="M103" s="24"/>
      <c r="N103" s="20">
        <f>SUM(B103:M103)</f>
        <v>0</v>
      </c>
      <c r="O103" s="1">
        <f>PRODUCT(N103*0.625)</f>
        <v>0</v>
      </c>
    </row>
    <row r="104" spans="1:15">
      <c r="A104" s="6" t="s">
        <v>108</v>
      </c>
      <c r="J104" s="29"/>
      <c r="K104" s="23"/>
      <c r="L104" s="23"/>
      <c r="M104" s="23"/>
      <c r="N104" s="26" t="s">
        <v>137</v>
      </c>
    </row>
    <row r="105" spans="1:15">
      <c r="A105" s="6" t="s">
        <v>109</v>
      </c>
      <c r="B105" s="40"/>
      <c r="D105" s="25"/>
      <c r="E105" s="25"/>
      <c r="F105" s="25"/>
      <c r="G105" s="25">
        <v>0.41666666666666669</v>
      </c>
      <c r="H105" s="36">
        <v>0.41666666666666669</v>
      </c>
      <c r="I105" s="25">
        <v>0.375</v>
      </c>
      <c r="N105" s="25">
        <v>0.375</v>
      </c>
    </row>
    <row r="106" spans="1:15">
      <c r="A106" s="6" t="s">
        <v>110</v>
      </c>
      <c r="B106" s="40"/>
      <c r="D106" s="25"/>
      <c r="E106" s="25"/>
      <c r="F106" s="25"/>
      <c r="G106" s="25">
        <v>0.54166666666666663</v>
      </c>
      <c r="H106" s="25">
        <v>0.66666666666666663</v>
      </c>
      <c r="I106" s="25">
        <v>0.66666666666666663</v>
      </c>
      <c r="N106" s="25">
        <v>0.66666666666666663</v>
      </c>
    </row>
    <row r="107" spans="1:15">
      <c r="A107" s="6" t="s">
        <v>111</v>
      </c>
    </row>
    <row r="108" spans="1:15">
      <c r="A108" s="6" t="s">
        <v>112</v>
      </c>
    </row>
    <row r="109" spans="1:15">
      <c r="A109" s="6" t="s">
        <v>0</v>
      </c>
      <c r="B109" s="38">
        <f>SUM(B100:B103)</f>
        <v>0</v>
      </c>
      <c r="E109" s="21">
        <f>SUM(E100:E101)</f>
        <v>0</v>
      </c>
      <c r="F109" s="21">
        <f t="shared" ref="F109:N109" si="6">SUM(F100:F101)</f>
        <v>0</v>
      </c>
      <c r="G109" s="21">
        <f>SUM(G100:G101)</f>
        <v>3</v>
      </c>
      <c r="H109" s="21">
        <f>SUM(H100:H101)</f>
        <v>6</v>
      </c>
      <c r="I109" s="21">
        <f>SUM(I100:I101)</f>
        <v>8</v>
      </c>
      <c r="J109" s="28">
        <f t="shared" si="6"/>
        <v>0</v>
      </c>
      <c r="K109">
        <f t="shared" si="6"/>
        <v>0</v>
      </c>
      <c r="L109">
        <f t="shared" si="6"/>
        <v>0</v>
      </c>
      <c r="M109">
        <f t="shared" si="6"/>
        <v>0</v>
      </c>
      <c r="N109" s="20">
        <f t="shared" si="6"/>
        <v>17</v>
      </c>
    </row>
    <row r="111" spans="1:15">
      <c r="A111" s="6" t="s">
        <v>1</v>
      </c>
      <c r="B111" s="41" t="s">
        <v>136</v>
      </c>
    </row>
    <row r="113" spans="1:9" ht="16">
      <c r="A113" s="6" t="s">
        <v>8</v>
      </c>
      <c r="B113" s="42"/>
      <c r="I113" s="31"/>
    </row>
    <row r="114" spans="1:9">
      <c r="A114" s="1" t="s">
        <v>2</v>
      </c>
      <c r="B114" s="41" t="s">
        <v>138</v>
      </c>
    </row>
    <row r="115" spans="1:9">
      <c r="A115" s="6" t="s">
        <v>3</v>
      </c>
      <c r="B115" s="43"/>
    </row>
    <row r="116" spans="1:9">
      <c r="A116" s="1" t="s">
        <v>4</v>
      </c>
    </row>
    <row r="117" spans="1:9">
      <c r="A117" s="6" t="s">
        <v>5</v>
      </c>
    </row>
    <row r="118" spans="1:9">
      <c r="A118" s="1" t="s">
        <v>6</v>
      </c>
    </row>
    <row r="119" spans="1:9">
      <c r="A119" s="6" t="s">
        <v>7</v>
      </c>
      <c r="B119" s="41"/>
    </row>
    <row r="120" spans="1:9">
      <c r="A120" s="1" t="s">
        <v>122</v>
      </c>
      <c r="B120" s="41" t="s">
        <v>123</v>
      </c>
    </row>
    <row r="121" spans="1:9">
      <c r="A121" s="6" t="s">
        <v>94</v>
      </c>
    </row>
    <row r="122" spans="1:9">
      <c r="A122" s="6" t="s">
        <v>95</v>
      </c>
      <c r="B122" s="41" t="s">
        <v>127</v>
      </c>
    </row>
    <row r="123" spans="1:9">
      <c r="A123" s="6" t="s">
        <v>96</v>
      </c>
    </row>
    <row r="124" spans="1:9">
      <c r="A124" s="6" t="s">
        <v>97</v>
      </c>
    </row>
    <row r="125" spans="1:9" ht="18">
      <c r="A125" s="6" t="s">
        <v>98</v>
      </c>
      <c r="B125" s="44"/>
    </row>
    <row r="127" spans="1:9">
      <c r="A127" s="1" t="s">
        <v>117</v>
      </c>
    </row>
    <row r="129" spans="1:16" ht="16">
      <c r="A129" s="9" t="s">
        <v>90</v>
      </c>
      <c r="K129" s="3"/>
      <c r="L129" s="3"/>
      <c r="M129" s="3"/>
      <c r="N129" s="22"/>
      <c r="O129" s="3"/>
      <c r="P129" s="3"/>
    </row>
    <row r="130" spans="1:16">
      <c r="A130" s="2" t="s">
        <v>19</v>
      </c>
      <c r="N130" s="21">
        <f t="shared" ref="N130:N136" si="7">SUM(B130:M130)</f>
        <v>0</v>
      </c>
    </row>
    <row r="131" spans="1:16">
      <c r="A131" s="2" t="s">
        <v>89</v>
      </c>
      <c r="N131" s="21">
        <f t="shared" si="7"/>
        <v>0</v>
      </c>
    </row>
    <row r="132" spans="1:16">
      <c r="A132" s="2" t="s">
        <v>75</v>
      </c>
      <c r="N132" s="21">
        <f t="shared" si="7"/>
        <v>0</v>
      </c>
    </row>
    <row r="133" spans="1:16">
      <c r="A133" t="s">
        <v>82</v>
      </c>
      <c r="N133" s="21">
        <f t="shared" si="7"/>
        <v>0</v>
      </c>
    </row>
    <row r="134" spans="1:16">
      <c r="A134" t="s">
        <v>18</v>
      </c>
      <c r="N134" s="21">
        <f t="shared" si="7"/>
        <v>0</v>
      </c>
    </row>
    <row r="135" spans="1:16">
      <c r="A135" t="s">
        <v>41</v>
      </c>
      <c r="N135" s="21">
        <f t="shared" si="7"/>
        <v>0</v>
      </c>
    </row>
    <row r="136" spans="1:16">
      <c r="A136" t="s">
        <v>118</v>
      </c>
      <c r="N136" s="21">
        <f t="shared" si="7"/>
        <v>0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Skevington</dc:creator>
  <cp:lastModifiedBy>Jeffrey Skevington</cp:lastModifiedBy>
  <dcterms:created xsi:type="dcterms:W3CDTF">2003-12-21T21:42:25Z</dcterms:created>
  <dcterms:modified xsi:type="dcterms:W3CDTF">2024-07-08T20:43:34Z</dcterms:modified>
</cp:coreProperties>
</file>